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600" windowHeight="8505"/>
  </bookViews>
  <sheets>
    <sheet name="ΚΕΝΤΡΙΚΟ ΜΕΝΟΥ" sheetId="4" r:id="rId1"/>
    <sheet name="ΥΕ ΔΕ ΜΔΕ" sheetId="3" r:id="rId2"/>
    <sheet name="ΑΕΙ ΤΕΙ" sheetId="2" r:id="rId3"/>
  </sheets>
  <calcPr calcId="144525"/>
</workbook>
</file>

<file path=xl/calcChain.xml><?xml version="1.0" encoding="utf-8"?>
<calcChain xmlns="http://schemas.openxmlformats.org/spreadsheetml/2006/main">
  <c r="C4" i="2" l="1"/>
  <c r="C6" i="3" l="1"/>
  <c r="C5" i="3"/>
  <c r="C4" i="3"/>
  <c r="C3" i="3"/>
  <c r="C9" i="3"/>
  <c r="C7" i="3"/>
  <c r="C8" i="3"/>
  <c r="C9" i="2"/>
  <c r="C8" i="2"/>
  <c r="C7" i="2"/>
  <c r="C6" i="2"/>
  <c r="C10" i="3" l="1"/>
  <c r="C5" i="2"/>
  <c r="C3" i="2"/>
  <c r="C10" i="2" l="1"/>
</calcChain>
</file>

<file path=xl/sharedStrings.xml><?xml version="1.0" encoding="utf-8"?>
<sst xmlns="http://schemas.openxmlformats.org/spreadsheetml/2006/main" count="32" uniqueCount="17">
  <si>
    <t>ΜΟΡΙΑ</t>
  </si>
  <si>
    <t>ΒΑΘΜΟΣ ΠΤΥΧΙΟΥ</t>
  </si>
  <si>
    <t>ΚΑΤΟΧΗ ΜΕΤΑΠΤΥΧΙΑΚΟΥ ΤΙΤΛΟΥ ΣΤΟΝ ΤΟΥΡΙΣΜΟ</t>
  </si>
  <si>
    <t>ΠΑΡΑΚΑΛΩ ΕΠΙΛΕΞΤΕ</t>
  </si>
  <si>
    <t>ΚΑΤΟΧΗ ΠΙΣΤΟΠΟΙΗΤΙΚΟΥ Α' ΞΕΝΗΣ ΓΛΩΣΣΑΣ</t>
  </si>
  <si>
    <t>ΚΑΤΟΧΗ ΠΙΣΤΟΠΟΙΗΤΙΚΟΥ ΚΑΛΗΣ (B2) ή ΜΕΤΡΙΑΣ (B1) ΓΝΩΣΗΣ Β' ΞΕΝΗΣ ΓΛΩΣΣΑΣ</t>
  </si>
  <si>
    <t>ΣΥΜΜΕΤΟΧΗ ΣΤΟ VOUCHER ΤΟΥΡΙΣΜΟΥ 2013 - 2014 ΜΕ ΤΙΤΛΟ "ΕΠΙΤΑΓΗ ΕΙΣΟΔΟΥ ΣΤΗΝ ΑΓΟΡΑ ΕΡΓΑΣΙΑΣ ΓΙΑ ΑΝΕΡΓΟΥΣ ΝΕΟΥΣ ΣΤΟΝ ΚΛΑΔΟ ΤΟΥ ΤΟΥΡΙΣΜΟΥ ΗΛΙΚΙΑΣ ΕΩΣ 29 ΕΤΩΝ"</t>
  </si>
  <si>
    <t>ΔΙΑΡΚΕΙΑ ΣΥΝΕΧΟΜΕΝΗΣ ΑΝΕΡΓΙΑΣ (ΣΥΜΠΛΗΡΩΜΕΝΟΙ ΜΗΝΕΣ ΑΝΕΡΓΙΑΣ ΣΤΙΣ 10/04/2016. ΠΑΡΑΚΑΛΟΥΜΕ ΣΥΜΠΛΗΡΩΣΤΕ</t>
  </si>
  <si>
    <t>ΣΥΝΟΛΟ ΜΟΡΙΩΝ ΑΕΙ ΤΕΙ</t>
  </si>
  <si>
    <t>ΣΥΝΟΛΙΚΟ ΕΙΣΟΔΗΜΑ ΑΤΟΜΙΚΟ ή ΟΙΚΟΓΕΝΕΙΑΚΟ 2014 (ΦΟΡΟΛΟΓΙΚΟ ΕΤΟΣ 2014) - ΠΙΝΑΚΑΣ Γ2 ΕΚΚΑΘΑΡΙΣΤΙΚΟΥ. ΕΆΝ ΥΠΑΡΧΕΙ ΣΥΖΥΓΟΣ, ΤΟΤΕ ΤΟ ΣΥΝΟΛΙΚΟ ΕΙΣΟΔΗΜΑ ΠΡΟΚΥΠΤΕΙ ΑΠΌ ΤΟ ΑΘΡΟΙΣΜΑ ΤΩΝ ΕΙΣΟΔΗΜΑΤΩΝ ΚΑΙ ΤΩΝ ΔΥΟ ΣΥΖΥΓΩΝ</t>
  </si>
  <si>
    <t>ΥΠΟΛΟΓΙΣΜΟΣ ΜΟΡΙΩΝ VOUCHER ΤΟΥΡΙΣΜΟΥ ΚΑΙ ΕΣΤΙΑΣΗΣ 2016 ΑΠΟΦΟΙΤΩΝ ΑΕΙ ΤΕΙ</t>
  </si>
  <si>
    <t>ΥΠΟΛΟΓΙΣΜΟΣ ΜΟΡΙΩΝ VOUCHER ΤΟΥΡΙΣΜΟΥ ΚΑΙ ΕΣΤΙΑΣΗΣ 2016 ΑΠΟΦΟΙΤΩΝ ΥΠΟΧΡΕΩΤΙΚΗΣ, ΔΕΥΤΕΡΟΒΑΘΜΙΑΣ ΚΑΙ ΜΕΤΑΔΕΥΤΕΡΟΒΑΘΜΙΑΣ ΕΚΠΑΙΔΕΥΣΗΣ</t>
  </si>
  <si>
    <t>ΗΛΙΚΙΑ ΥΠΟΨΗΦΙΟΥ</t>
  </si>
  <si>
    <t>ΚΑΤΟΧΗ ΠΙΣΤΟΠΟΙΗΤΙΚΟΥ ΚΑΛΗΣ (B2) ΓΝΩΣΗΣ Α' ΞΕΝΗΣ ΓΛΩΣΣΑΣ</t>
  </si>
  <si>
    <t>ΣΥΝΟΛΟ ΜΟΡΙΩΝ ΥΠΟΧΡΕΩΤΙΚΗΣ, ΔΕΥΤΕΡΟΒΑΘΜΙΑΣ ΚΑΙ ΜΕΤΑΔΕΥΤΕΡΟΒΑΘΜΙΑΣ ΕΚΠΑΙΔΕΥΣΗΣ</t>
  </si>
  <si>
    <t>ΔΙΑΡΚΕΙΑ ΣΥΝΕΧΟΜΕΝΗΣ ΑΝΕΡΓΙΑΣ (ΣΥΜΠΛΗΡΩΜΕΝΟΙ ΜΗΝΕΣ ΑΝΕΡΓΙΑΣ ΣΤΙΣ 10/04/2016). ΠΑΡΑΚΑΛΟΥΜΕ ΣΥΜΠΛΗΡΩΣΤΕ</t>
  </si>
  <si>
    <t>ΚΑΤΟΧΗ ΤΙΤΛΟΥ ΣΠΟΥΔΩΝ ΑΝΑΓΝΩΡΙΣΜΕΝΗΣ ΣΧΟΛΗΣ ΤΟΥΡΙΣΤΙΚΩΝ ΕΠΑΓΓΕΛΜΑΤΩΝ ΤΥΠΙΚΗΣ ΕΚΠΑΙΔΕΥΣΗΣ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</si>
</sst>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1"/>
      <scheme val="minor"/>
    </font>
    <font>
      <sz val="24"/>
      <color theme="1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ter.edu.gr" TargetMode="External"/><Relationship Id="rId2" Type="http://schemas.openxmlformats.org/officeDocument/2006/relationships/hyperlink" Target="#'&#913;&#917;&#921; &#932;&#917;&#921;'!A1"/><Relationship Id="rId1" Type="http://schemas.openxmlformats.org/officeDocument/2006/relationships/hyperlink" Target="#'&#933;&#917; &#916;&#917; &#924;&#916;&#917;'!A1"/><Relationship Id="rId4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nter.edu.g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nter.edu.g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76199</xdr:rowOff>
    </xdr:from>
    <xdr:to>
      <xdr:col>11</xdr:col>
      <xdr:colOff>0</xdr:colOff>
      <xdr:row>11</xdr:row>
      <xdr:rowOff>9524</xdr:rowOff>
    </xdr:to>
    <xdr:sp macro="" textlink="">
      <xdr:nvSpPr>
        <xdr:cNvPr id="2" name="Ορθογώνιο 1">
          <a:hlinkClick xmlns:r="http://schemas.openxmlformats.org/officeDocument/2006/relationships" r:id="rId1"/>
        </xdr:cNvPr>
        <xdr:cNvSpPr/>
      </xdr:nvSpPr>
      <xdr:spPr>
        <a:xfrm>
          <a:off x="962025" y="457199"/>
          <a:ext cx="5743575" cy="16478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l-GR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ΕΙΜΑΙ ΑΠΟΦΟΙΤΟΣ ΥΠΟΧΡΕΩΤΙΚΗΣ, ΔΕΥΤΕΡΟΒΑΘΜΙΑΣ</a:t>
          </a:r>
          <a:r>
            <a:rPr lang="el-GR" sz="2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Η ΜΕΤΑΔΕΥΤΕΡΟΒΑΘΜΙΑΣ ΕΚΠΑΙΔΕΥΣΗΣ</a:t>
          </a:r>
          <a:endParaRPr lang="el-GR" sz="2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342900</xdr:colOff>
      <xdr:row>12</xdr:row>
      <xdr:rowOff>0</xdr:rowOff>
    </xdr:from>
    <xdr:to>
      <xdr:col>11</xdr:col>
      <xdr:colOff>9525</xdr:colOff>
      <xdr:row>20</xdr:row>
      <xdr:rowOff>47625</xdr:rowOff>
    </xdr:to>
    <xdr:sp macro="" textlink="">
      <xdr:nvSpPr>
        <xdr:cNvPr id="3" name="Ορθογώνιο 2">
          <a:hlinkClick xmlns:r="http://schemas.openxmlformats.org/officeDocument/2006/relationships" r:id="rId2"/>
        </xdr:cNvPr>
        <xdr:cNvSpPr/>
      </xdr:nvSpPr>
      <xdr:spPr>
        <a:xfrm>
          <a:off x="952500" y="2286000"/>
          <a:ext cx="5762625" cy="15716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l-GR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ΕΙΜΑΙ ΑΠΟΦΟΙΤΟΣ ΑΕΙ </a:t>
          </a:r>
          <a:r>
            <a:rPr lang="el-GR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- ΤΕΙ</a:t>
          </a:r>
          <a:endParaRPr lang="el-GR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11</xdr:col>
      <xdr:colOff>190500</xdr:colOff>
      <xdr:row>2</xdr:row>
      <xdr:rowOff>85725</xdr:rowOff>
    </xdr:from>
    <xdr:to>
      <xdr:col>18</xdr:col>
      <xdr:colOff>495300</xdr:colOff>
      <xdr:row>26</xdr:row>
      <xdr:rowOff>85725</xdr:rowOff>
    </xdr:to>
    <xdr:pic>
      <xdr:nvPicPr>
        <xdr:cNvPr id="4" name="Εικόνα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66725"/>
          <a:ext cx="4572000" cy="457200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21</xdr:row>
      <xdr:rowOff>28575</xdr:rowOff>
    </xdr:from>
    <xdr:to>
      <xdr:col>11</xdr:col>
      <xdr:colOff>9525</xdr:colOff>
      <xdr:row>26</xdr:row>
      <xdr:rowOff>85725</xdr:rowOff>
    </xdr:to>
    <xdr:sp macro="" textlink="">
      <xdr:nvSpPr>
        <xdr:cNvPr id="5" name="Ορθογώνιο 4">
          <a:hlinkClick xmlns:r="http://schemas.openxmlformats.org/officeDocument/2006/relationships" r:id="rId3"/>
        </xdr:cNvPr>
        <xdr:cNvSpPr/>
      </xdr:nvSpPr>
      <xdr:spPr>
        <a:xfrm>
          <a:off x="942975" y="4029075"/>
          <a:ext cx="5772150" cy="1009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tx1"/>
              </a:solidFill>
            </a:rPr>
            <a:t>Enter </a:t>
          </a:r>
          <a:r>
            <a:rPr lang="el-GR" sz="1400" b="1">
              <a:solidFill>
                <a:schemeClr val="tx1"/>
              </a:solidFill>
            </a:rPr>
            <a:t>Κέντρο Δια Βίου Μάθησης Επιπέδου 2</a:t>
          </a:r>
          <a:r>
            <a:rPr lang="en-US" sz="1400" b="1">
              <a:solidFill>
                <a:schemeClr val="tx1"/>
              </a:solidFill>
            </a:rPr>
            <a:t/>
          </a:r>
          <a:br>
            <a:rPr lang="en-US" sz="1400" b="1">
              <a:solidFill>
                <a:schemeClr val="tx1"/>
              </a:solidFill>
            </a:rPr>
          </a:br>
          <a:r>
            <a:rPr lang="el-GR" sz="1400" b="1">
              <a:solidFill>
                <a:schemeClr val="tx1"/>
              </a:solidFill>
            </a:rPr>
            <a:t>Αλεξανδρείας 22, Νέα Φιλαδέλφεια</a:t>
          </a:r>
        </a:p>
        <a:p>
          <a:pPr algn="ctr"/>
          <a:r>
            <a:rPr lang="el-GR" sz="1400" b="1">
              <a:solidFill>
                <a:schemeClr val="tx1"/>
              </a:solidFill>
              <a:sym typeface="Wingdings"/>
            </a:rPr>
            <a:t></a:t>
          </a:r>
          <a:r>
            <a:rPr lang="en-US" sz="1400" b="1">
              <a:solidFill>
                <a:schemeClr val="tx1"/>
              </a:solidFill>
              <a:sym typeface="Wingdings"/>
            </a:rPr>
            <a:t> </a:t>
          </a:r>
          <a:r>
            <a:rPr lang="el-GR" sz="1400" b="1">
              <a:solidFill>
                <a:schemeClr val="tx1"/>
              </a:solidFill>
            </a:rPr>
            <a:t>2102515273 - </a:t>
          </a:r>
          <a:r>
            <a:rPr lang="en-US" sz="1400" b="1">
              <a:solidFill>
                <a:schemeClr val="tx1"/>
              </a:solidFill>
            </a:rPr>
            <a:t>FAX: </a:t>
          </a:r>
          <a:r>
            <a:rPr lang="el-GR" sz="1400" b="1">
              <a:solidFill>
                <a:schemeClr val="tx1"/>
              </a:solidFill>
            </a:rPr>
            <a:t>2102586095</a:t>
          </a:r>
          <a:r>
            <a:rPr lang="en-US" sz="1400" b="1" baseline="0">
              <a:solidFill>
                <a:schemeClr val="tx1"/>
              </a:solidFill>
            </a:rPr>
            <a:t> email: info@enter.edu.gr</a:t>
          </a:r>
          <a:br>
            <a:rPr lang="en-US" sz="1400" b="1" baseline="0">
              <a:solidFill>
                <a:schemeClr val="tx1"/>
              </a:solidFill>
            </a:rPr>
          </a:br>
          <a:r>
            <a:rPr lang="en-US" sz="1400" b="1" baseline="0">
              <a:solidFill>
                <a:schemeClr val="tx1"/>
              </a:solidFill>
            </a:rPr>
            <a:t>web: www.enter.edu.gr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11</xdr:col>
      <xdr:colOff>275166</xdr:colOff>
      <xdr:row>8</xdr:row>
      <xdr:rowOff>994833</xdr:rowOff>
    </xdr:to>
    <xdr:pic>
      <xdr:nvPicPr>
        <xdr:cNvPr id="2" name="Εικόνα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833" y="190500"/>
          <a:ext cx="4572000" cy="457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11</xdr:col>
      <xdr:colOff>275167</xdr:colOff>
      <xdr:row>9</xdr:row>
      <xdr:rowOff>391584</xdr:rowOff>
    </xdr:to>
    <xdr:pic>
      <xdr:nvPicPr>
        <xdr:cNvPr id="2" name="Εικόνα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0" y="497417"/>
          <a:ext cx="457200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90" zoomScaleNormal="90" workbookViewId="0">
      <selection activeCell="E1" sqref="E1"/>
    </sheetView>
  </sheetViews>
  <sheetFormatPr defaultRowHeight="15" x14ac:dyDescent="0.25"/>
  <sheetData/>
  <sheetProtection password="E405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zoomScale="90" zoomScaleNormal="90" workbookViewId="0">
      <selection activeCell="B5" sqref="B5"/>
    </sheetView>
  </sheetViews>
  <sheetFormatPr defaultRowHeight="15" x14ac:dyDescent="0.25"/>
  <cols>
    <col min="1" max="1" width="48.5703125" customWidth="1"/>
    <col min="2" max="2" width="46.42578125" customWidth="1"/>
    <col min="3" max="3" width="21.140625" customWidth="1"/>
  </cols>
  <sheetData>
    <row r="1" spans="1:3" x14ac:dyDescent="0.25">
      <c r="A1" s="11" t="s">
        <v>11</v>
      </c>
      <c r="B1" s="12"/>
      <c r="C1" s="15" t="s">
        <v>0</v>
      </c>
    </row>
    <row r="2" spans="1:3" ht="34.5" customHeight="1" x14ac:dyDescent="0.25">
      <c r="A2" s="13"/>
      <c r="B2" s="14"/>
      <c r="C2" s="15"/>
    </row>
    <row r="3" spans="1:3" ht="34.5" customHeight="1" x14ac:dyDescent="0.25">
      <c r="A3" s="5" t="s">
        <v>12</v>
      </c>
      <c r="B3" s="7" t="s">
        <v>3</v>
      </c>
      <c r="C3" s="2" t="str">
        <f>IF(B3="ΑΠΟ 18 ΕΩΣ ΚΑΙ 24 ΕΤΩΝ",10,IF(B3="ΑΠΟ 25 ΕΩΣ ΚΑΙ 29 ΕΤΩΝ",5,""))</f>
        <v/>
      </c>
    </row>
    <row r="4" spans="1:3" ht="45" x14ac:dyDescent="0.25">
      <c r="A4" s="6" t="s">
        <v>16</v>
      </c>
      <c r="B4" s="8" t="s">
        <v>3</v>
      </c>
      <c r="C4" s="2" t="str">
        <f>IF(B4="ΝΑΙ",35,IF(B4="ΟΧΙ",0,""))</f>
        <v/>
      </c>
    </row>
    <row r="5" spans="1:3" ht="31.5" x14ac:dyDescent="0.25">
      <c r="A5" s="1" t="s">
        <v>13</v>
      </c>
      <c r="B5" s="8" t="s">
        <v>3</v>
      </c>
      <c r="C5" s="2" t="str">
        <f>IF(B5="ΝΑΙ",15,IF(B5="ΟΧΙ",0,""))</f>
        <v/>
      </c>
    </row>
    <row r="6" spans="1:3" ht="31.5" x14ac:dyDescent="0.25">
      <c r="A6" s="1" t="s">
        <v>5</v>
      </c>
      <c r="B6" s="8" t="s">
        <v>3</v>
      </c>
      <c r="C6" s="2" t="str">
        <f>IF(B6="ΝΑΙ",10,IF(B6="ΟΧΙ",0,""))</f>
        <v/>
      </c>
    </row>
    <row r="7" spans="1:3" ht="45" x14ac:dyDescent="0.25">
      <c r="A7" s="1" t="s">
        <v>7</v>
      </c>
      <c r="B7" s="9">
        <v>0</v>
      </c>
      <c r="C7" s="2">
        <f>IF(B7&gt;24,20,IF(B7&gt;12,15,B7))</f>
        <v>0</v>
      </c>
    </row>
    <row r="8" spans="1:3" ht="60" x14ac:dyDescent="0.25">
      <c r="A8" s="1" t="s">
        <v>6</v>
      </c>
      <c r="B8" s="10" t="s">
        <v>3</v>
      </c>
      <c r="C8" s="2" t="str">
        <f>IF(B8="ΝΑΙ",0,IF(B8="ΟΧΙ",15,""))</f>
        <v/>
      </c>
    </row>
    <row r="9" spans="1:3" ht="90" x14ac:dyDescent="0.25">
      <c r="A9" s="1" t="s">
        <v>9</v>
      </c>
      <c r="B9" s="8" t="s">
        <v>3</v>
      </c>
      <c r="C9" s="2" t="str">
        <f>IF(B9="0 ΕΩΣ 6.150€",15,IF(B9="6.151€ ΕΩΣ 10.000€",10,IF(B9="10.001€ ΕΩΣ 15.000€",5,IF(B9="ΠΑΡΑΚΑΛΩ ΕΠΙΛΕΞΤΕ","",0))))</f>
        <v/>
      </c>
    </row>
    <row r="10" spans="1:3" ht="42.75" customHeight="1" x14ac:dyDescent="0.25">
      <c r="A10" s="16" t="s">
        <v>14</v>
      </c>
      <c r="B10" s="16"/>
      <c r="C10" s="4">
        <f>SUM(C3:C9)</f>
        <v>0</v>
      </c>
    </row>
  </sheetData>
  <sheetProtection password="E405" sheet="1" objects="1" scenarios="1" selectLockedCells="1"/>
  <mergeCells count="3">
    <mergeCell ref="A1:B2"/>
    <mergeCell ref="C1:C2"/>
    <mergeCell ref="A10:B10"/>
  </mergeCells>
  <dataValidations count="3">
    <dataValidation type="list" allowBlank="1" showInputMessage="1" showErrorMessage="1" sqref="B8 B4:B6">
      <formula1>"ΠΑΡΑΚΑΛΩ ΕΠΙΛΕΞΤΕ,ΝΑΙ,ΟΧΙ"</formula1>
    </dataValidation>
    <dataValidation type="list" allowBlank="1" showInputMessage="1" showErrorMessage="1" sqref="B9">
      <formula1>"ΠΑΡΑΚΑΛΩ ΕΠΙΛΕΞΤΕ,0 ΕΩΣ 6.150€,6.151€ ΕΩΣ 10.000€,10.001€ ΕΩΣ 15.000€,15.001€ ΚΑΙ ΑΝΩ"</formula1>
    </dataValidation>
    <dataValidation type="list" allowBlank="1" showInputMessage="1" showErrorMessage="1" sqref="B3">
      <formula1>"ΠΑΡΑΚΑΛΩ ΕΠΙΛΕΞΤΕ,ΑΠΟ 18 ΕΩΣ ΚΑΙ 24 ΕΤΩΝ,ΑΠΟ 25 ΕΩΣ ΚΑΙ 29 ΕΤΩΝ"</formula1>
    </dataValidation>
  </dataValidations>
  <pageMargins left="0.7" right="0.7" top="0.75" bottom="0.75" header="0.3" footer="0.3"/>
  <pageSetup paperSize="9" scale="76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zoomScale="90" zoomScaleNormal="90" workbookViewId="0">
      <selection activeCell="B9" sqref="B9"/>
    </sheetView>
  </sheetViews>
  <sheetFormatPr defaultRowHeight="15" x14ac:dyDescent="0.25"/>
  <cols>
    <col min="1" max="1" width="48.5703125" customWidth="1"/>
    <col min="2" max="2" width="32" customWidth="1"/>
    <col min="3" max="3" width="21.140625" customWidth="1"/>
  </cols>
  <sheetData>
    <row r="1" spans="1:3" x14ac:dyDescent="0.25">
      <c r="A1" s="11" t="s">
        <v>10</v>
      </c>
      <c r="B1" s="12"/>
      <c r="C1" s="15" t="s">
        <v>0</v>
      </c>
    </row>
    <row r="2" spans="1:3" ht="24" customHeight="1" x14ac:dyDescent="0.25">
      <c r="A2" s="13"/>
      <c r="B2" s="14"/>
      <c r="C2" s="15"/>
    </row>
    <row r="3" spans="1:3" ht="81" customHeight="1" x14ac:dyDescent="0.25">
      <c r="A3" s="1" t="s">
        <v>9</v>
      </c>
      <c r="B3" s="8" t="s">
        <v>3</v>
      </c>
      <c r="C3" s="2" t="str">
        <f>IF(B3="0 ΕΩΣ 6.150€",20,IF(B3="6.151€ ΕΩΣ 10.000€",10,IF(B3="10.001€ ΕΩΣ 15.000€",5,IF(B3="ΠΑΡΑΚΑΛΩ ΕΠΙΛΕΞΤΕ","",0))))</f>
        <v/>
      </c>
    </row>
    <row r="4" spans="1:3" ht="30.75" customHeight="1" x14ac:dyDescent="0.25">
      <c r="A4" s="3" t="s">
        <v>1</v>
      </c>
      <c r="B4" s="8" t="s">
        <v>3</v>
      </c>
      <c r="C4" s="2" t="str">
        <f>IF(B4="ΑΡΙΣΤΑ (8.50 ΚΑΙ ΑΝΩ)",10,IF(B4="ΛΙΑΝ ΚΑΛΩΣ (6.50 ΕΩΣ 8.49)",8,IF(B4="ΠΑΡΑΚΑΛΩ ΕΠΙΛΕΞΤΕ","",5)))</f>
        <v/>
      </c>
    </row>
    <row r="5" spans="1:3" ht="27.75" customHeight="1" x14ac:dyDescent="0.25">
      <c r="A5" s="3" t="s">
        <v>2</v>
      </c>
      <c r="B5" s="8" t="s">
        <v>3</v>
      </c>
      <c r="C5" s="2" t="str">
        <f>IF(B5="ΝΑΙ",30,IF(B5="ΆΛΛΟ ΜΕΤΑΠΤΥΧΙΑΚΟ",10,IF(B5="ΠΑΡΑΚΑΛΩ ΕΠΙΛΕΞΤΕ","",0)))</f>
        <v/>
      </c>
    </row>
    <row r="6" spans="1:3" ht="31.5" customHeight="1" x14ac:dyDescent="0.25">
      <c r="A6" s="3" t="s">
        <v>4</v>
      </c>
      <c r="B6" s="8" t="s">
        <v>3</v>
      </c>
      <c r="C6" s="2" t="str">
        <f>IF(B6="ΑΡΙΣΤΗ C2",20,IF(B6="ΠΟΛΎ ΚΑΛΗ C1",15,IF(B6="ΚΑΛΗ B2 ή ΜΕΤΡΙΑ B1",10,IF(B6="ΟΧΙ",0,""))))</f>
        <v/>
      </c>
    </row>
    <row r="7" spans="1:3" ht="39.75" customHeight="1" x14ac:dyDescent="0.25">
      <c r="A7" s="1" t="s">
        <v>5</v>
      </c>
      <c r="B7" s="8" t="s">
        <v>3</v>
      </c>
      <c r="C7" s="2" t="str">
        <f>IF(B7="ΝΑΙ",5,IF(B7="ΟΧΙ",0,""))</f>
        <v/>
      </c>
    </row>
    <row r="8" spans="1:3" ht="60.75" customHeight="1" x14ac:dyDescent="0.25">
      <c r="A8" s="1" t="s">
        <v>6</v>
      </c>
      <c r="B8" s="8" t="s">
        <v>3</v>
      </c>
      <c r="C8" s="2" t="str">
        <f>IF(B8="ΝΑΙ",0,IF(B8="ΟΧΙ",15,""))</f>
        <v/>
      </c>
    </row>
    <row r="9" spans="1:3" ht="57.75" customHeight="1" x14ac:dyDescent="0.25">
      <c r="A9" s="1" t="s">
        <v>15</v>
      </c>
      <c r="B9" s="9">
        <v>0</v>
      </c>
      <c r="C9" s="2">
        <f>IF(B9&gt;24,20,IF(B9&gt;12,15,B9))</f>
        <v>0</v>
      </c>
    </row>
    <row r="10" spans="1:3" ht="42.75" customHeight="1" x14ac:dyDescent="0.25">
      <c r="A10" s="17" t="s">
        <v>8</v>
      </c>
      <c r="B10" s="17"/>
      <c r="C10" s="4">
        <f>SUM(C3:C9)</f>
        <v>0</v>
      </c>
    </row>
  </sheetData>
  <sheetProtection password="E405" sheet="1" objects="1" scenarios="1" selectLockedCells="1"/>
  <mergeCells count="3">
    <mergeCell ref="A10:B10"/>
    <mergeCell ref="A1:B2"/>
    <mergeCell ref="C1:C2"/>
  </mergeCells>
  <dataValidations count="5">
    <dataValidation type="list" allowBlank="1" showInputMessage="1" showErrorMessage="1" sqref="B3">
      <formula1>"ΠΑΡΑΚΑΛΩ ΕΠΙΛΕΞΤΕ,0 ΕΩΣ 6.150€,6.151€ ΕΩΣ 10.000€,10.001€ ΕΩΣ 15.000€,15.001€ ΚΑΙ ΑΝΩ"</formula1>
    </dataValidation>
    <dataValidation type="list" allowBlank="1" showInputMessage="1" showErrorMessage="1" sqref="B4">
      <formula1>"ΠΑΡΑΚΑΛΩ ΕΠΙΛΕΞΤΕ,ΑΡΙΣΤΑ (8.50 ΚΑΙ ΑΝΩ),ΛΙΑΝ ΚΑΛΩΣ (6.50 ΕΩΣ 8.49),ΚΑΛΩΣ (5 ΕΩΣ 6.49)"</formula1>
    </dataValidation>
    <dataValidation type="list" allowBlank="1" showInputMessage="1" showErrorMessage="1" sqref="B5">
      <formula1>"ΠΑΡΑΚΑΛΩ ΕΠΙΛΕΞΤΕ,ΝΑΙ,ΆΛΛΟ ΜΕΤΑΠΤΥΧΙΑΚΟ,ΟΧΙ"</formula1>
    </dataValidation>
    <dataValidation type="list" allowBlank="1" showInputMessage="1" showErrorMessage="1" sqref="B6">
      <formula1>"ΠΑΡΑΚΑΛΩ ΕΠΙΛΕΞΤΕ,ΑΡΙΣΤΗ C2,ΠΟΛΎ ΚΑΛΗ C1,ΚΑΛΗ B2 ή ΜΕΤΡΙΑ B1,ΟΧΙ"</formula1>
    </dataValidation>
    <dataValidation type="list" allowBlank="1" showInputMessage="1" showErrorMessage="1" sqref="B7:B8">
      <formula1>"ΠΑΡΑΚΑΛΩ ΕΠΙΛΕΞΤΕ,ΝΑΙ,ΟΧΙ"</formula1>
    </dataValidation>
  </dataValidations>
  <pageMargins left="0.7" right="0.7" top="0.75" bottom="0.75" header="0.3" footer="0.3"/>
  <pageSetup paperSize="9"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ΚΕΝΤΡΙΚΟ ΜΕΝΟΥ</vt:lpstr>
      <vt:lpstr>ΥΕ ΔΕ ΜΔΕ</vt:lpstr>
      <vt:lpstr>ΑΕΙ ΤΕΙ</vt:lpstr>
    </vt:vector>
  </TitlesOfParts>
  <Company>Enter Κέντρο Δια Βίου Μάθησης ΚΕΔΙΒΙΜ2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Υπολογισμός Μορίων Voucher Τουρισμού Β' Κύκλος 2016</dc:title>
  <dc:creator>Ηλίας Τάφας</dc:creator>
  <cp:lastModifiedBy>Ηλίας Τάφας</cp:lastModifiedBy>
  <cp:lastPrinted>2016-04-01T08:34:45Z</cp:lastPrinted>
  <dcterms:created xsi:type="dcterms:W3CDTF">2016-03-31T20:13:02Z</dcterms:created>
  <dcterms:modified xsi:type="dcterms:W3CDTF">2016-04-04T13:34:07Z</dcterms:modified>
</cp:coreProperties>
</file>